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报价汇总表" sheetId="11" r:id="rId1"/>
    <sheet name="9、11、12、13、14#楼" sheetId="6" r:id="rId2"/>
    <sheet name="15、16、17#楼" sheetId="7" r:id="rId3"/>
    <sheet name="10#楼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<sst xmlns="http://schemas.openxmlformats.org/spreadsheetml/2006/main" count="133" uniqueCount="48">
  <si>
    <t>昭君·皓月云居项目9#-17#楼外墙玻璃门、窗报价汇总表</t>
  </si>
  <si>
    <t>序号</t>
  </si>
  <si>
    <t>名称</t>
  </si>
  <si>
    <t>金额（元）</t>
  </si>
  <si>
    <t>备注</t>
  </si>
  <si>
    <r>
      <rPr>
        <sz val="14"/>
        <rFont val="Arial"/>
        <charset val="0"/>
      </rPr>
      <t>9</t>
    </r>
    <r>
      <rPr>
        <sz val="14"/>
        <rFont val="宋体"/>
        <charset val="0"/>
      </rPr>
      <t>、</t>
    </r>
    <r>
      <rPr>
        <sz val="14"/>
        <rFont val="Arial"/>
        <charset val="0"/>
      </rPr>
      <t>11</t>
    </r>
    <r>
      <rPr>
        <sz val="14"/>
        <rFont val="宋体"/>
        <charset val="0"/>
      </rPr>
      <t>、</t>
    </r>
    <r>
      <rPr>
        <sz val="14"/>
        <rFont val="Arial"/>
        <charset val="0"/>
      </rPr>
      <t>12</t>
    </r>
    <r>
      <rPr>
        <sz val="14"/>
        <rFont val="宋体"/>
        <charset val="0"/>
      </rPr>
      <t>、</t>
    </r>
    <r>
      <rPr>
        <sz val="14"/>
        <rFont val="Arial"/>
        <charset val="0"/>
      </rPr>
      <t>13</t>
    </r>
    <r>
      <rPr>
        <sz val="14"/>
        <rFont val="宋体"/>
        <charset val="0"/>
      </rPr>
      <t>、</t>
    </r>
    <r>
      <rPr>
        <sz val="14"/>
        <rFont val="Arial"/>
        <charset val="0"/>
      </rPr>
      <t>14#</t>
    </r>
    <r>
      <rPr>
        <sz val="14"/>
        <rFont val="宋体"/>
        <charset val="0"/>
      </rPr>
      <t>楼</t>
    </r>
  </si>
  <si>
    <r>
      <rPr>
        <sz val="14"/>
        <rFont val="Arial"/>
        <charset val="0"/>
      </rPr>
      <t>15</t>
    </r>
    <r>
      <rPr>
        <sz val="14"/>
        <rFont val="宋体"/>
        <charset val="0"/>
      </rPr>
      <t>、</t>
    </r>
    <r>
      <rPr>
        <sz val="14"/>
        <rFont val="Arial"/>
        <charset val="0"/>
      </rPr>
      <t>16</t>
    </r>
    <r>
      <rPr>
        <sz val="14"/>
        <rFont val="宋体"/>
        <charset val="0"/>
      </rPr>
      <t>、</t>
    </r>
    <r>
      <rPr>
        <sz val="14"/>
        <rFont val="Arial"/>
        <charset val="0"/>
      </rPr>
      <t>17#</t>
    </r>
    <r>
      <rPr>
        <sz val="14"/>
        <rFont val="宋体"/>
        <charset val="0"/>
      </rPr>
      <t>楼</t>
    </r>
  </si>
  <si>
    <r>
      <rPr>
        <sz val="14"/>
        <rFont val="Arial"/>
        <charset val="0"/>
      </rPr>
      <t>10#</t>
    </r>
    <r>
      <rPr>
        <sz val="14"/>
        <rFont val="宋体"/>
        <charset val="0"/>
      </rPr>
      <t>楼</t>
    </r>
  </si>
  <si>
    <t>总计（元）</t>
  </si>
  <si>
    <r>
      <t>注：
    1、清单工程量为约数，最终已实际安装完毕验收合格的数量为准据实结算；
    2、</t>
    </r>
    <r>
      <rPr>
        <b/>
        <sz val="12"/>
        <rFont val="宋体"/>
        <charset val="134"/>
      </rPr>
      <t>以上报价包含材料采购及生产制作费、运输及卸车费、二次搬运费、五金配件、安装费、配合送检等一切费用，开具13%增值税专用发票</t>
    </r>
    <r>
      <rPr>
        <sz val="12"/>
        <rFont val="宋体"/>
        <charset val="134"/>
      </rPr>
      <t>；
    3、结算方式：货到甲方现场经安装后,乙方须向甲方提供合规的13%增值税专用发票，甲方每月支付乙方已完成工程量的60%，验收合格后支付至实际验收总金额的95%，余下总金额的5%为质保金(质保期为安装结束验收合格之日起算两年),质保金分两次支付，其中实际验收总金额的3%自安装验收合格之日满一年后支付（不计利息），总金额的2%于质保期满后支付（不计利息）。质保金的退还不能免除乙方产品的内部质量缺陷责任。</t>
    </r>
  </si>
  <si>
    <t>报价单位（盖章）：</t>
  </si>
  <si>
    <t>联系人及电话：</t>
  </si>
  <si>
    <t>报价日期：</t>
  </si>
  <si>
    <t>附：营业执照</t>
  </si>
  <si>
    <r>
      <rPr>
        <sz val="16"/>
        <rFont val="Arial"/>
        <charset val="0"/>
      </rPr>
      <t>9</t>
    </r>
    <r>
      <rPr>
        <sz val="16"/>
        <rFont val="宋体"/>
        <charset val="0"/>
      </rPr>
      <t>、</t>
    </r>
    <r>
      <rPr>
        <sz val="16"/>
        <rFont val="Arial"/>
        <charset val="0"/>
      </rPr>
      <t>11</t>
    </r>
    <r>
      <rPr>
        <sz val="16"/>
        <rFont val="宋体"/>
        <charset val="0"/>
      </rPr>
      <t>、</t>
    </r>
    <r>
      <rPr>
        <sz val="16"/>
        <rFont val="Arial"/>
        <charset val="0"/>
      </rPr>
      <t>12</t>
    </r>
    <r>
      <rPr>
        <sz val="16"/>
        <rFont val="宋体"/>
        <charset val="0"/>
      </rPr>
      <t>、</t>
    </r>
    <r>
      <rPr>
        <sz val="16"/>
        <rFont val="Arial"/>
        <charset val="0"/>
      </rPr>
      <t>13</t>
    </r>
    <r>
      <rPr>
        <sz val="16"/>
        <rFont val="宋体"/>
        <charset val="0"/>
      </rPr>
      <t>、</t>
    </r>
    <r>
      <rPr>
        <sz val="16"/>
        <rFont val="Arial"/>
        <charset val="0"/>
      </rPr>
      <t>14#</t>
    </r>
    <r>
      <rPr>
        <sz val="16"/>
        <rFont val="宋体"/>
        <charset val="0"/>
      </rPr>
      <t>楼门窗报价清单</t>
    </r>
  </si>
  <si>
    <t>类型</t>
  </si>
  <si>
    <t>设计编号</t>
  </si>
  <si>
    <t>暂估面积（㎡）</t>
  </si>
  <si>
    <t>安装部位</t>
  </si>
  <si>
    <t>外窗传热系数</t>
  </si>
  <si>
    <t>玻璃可见光透射比</t>
  </si>
  <si>
    <t>玻璃遮阳系数</t>
  </si>
  <si>
    <r>
      <rPr>
        <sz val="10"/>
        <rFont val="Arial"/>
        <charset val="0"/>
      </rPr>
      <t>单价（元</t>
    </r>
    <r>
      <rPr>
        <sz val="10"/>
        <rFont val="Arial"/>
        <charset val="0"/>
      </rPr>
      <t>/</t>
    </r>
    <r>
      <rPr>
        <sz val="10"/>
        <rFont val="宋体"/>
        <charset val="134"/>
      </rPr>
      <t>㎡）</t>
    </r>
  </si>
  <si>
    <t>小计（元）</t>
  </si>
  <si>
    <t>节能门</t>
  </si>
  <si>
    <t>MC3429</t>
  </si>
  <si>
    <t>门厅入户门</t>
  </si>
  <si>
    <r>
      <rPr>
        <sz val="10"/>
        <rFont val="Arial"/>
        <charset val="0"/>
      </rPr>
      <t>110</t>
    </r>
    <r>
      <rPr>
        <sz val="10"/>
        <rFont val="宋体"/>
        <charset val="134"/>
      </rPr>
      <t>系列断热铝合金框</t>
    </r>
    <r>
      <rPr>
        <sz val="10"/>
        <rFont val="Arial"/>
        <charset val="0"/>
      </rPr>
      <t xml:space="preserve"> + 5</t>
    </r>
    <r>
      <rPr>
        <sz val="10"/>
        <rFont val="宋体"/>
        <charset val="134"/>
      </rPr>
      <t>白玻双银low-e</t>
    </r>
    <r>
      <rPr>
        <sz val="10"/>
        <rFont val="Arial"/>
        <charset val="0"/>
      </rPr>
      <t>+18A+5</t>
    </r>
    <r>
      <rPr>
        <sz val="10"/>
        <rFont val="宋体"/>
        <charset val="134"/>
      </rPr>
      <t>白玻（双面钢化玻璃）</t>
    </r>
  </si>
  <si>
    <t>节能窗</t>
  </si>
  <si>
    <t>/</t>
  </si>
  <si>
    <t>外墙窗</t>
  </si>
  <si>
    <t>窗纱</t>
  </si>
  <si>
    <r>
      <rPr>
        <sz val="10"/>
        <rFont val="宋体"/>
        <charset val="134"/>
      </rPr>
      <t>平开金刚网纱窗（</t>
    </r>
    <r>
      <rPr>
        <b/>
        <sz val="10"/>
        <color indexed="10"/>
        <rFont val="宋体"/>
        <charset val="134"/>
      </rPr>
      <t>与窗户一体</t>
    </r>
    <r>
      <rPr>
        <sz val="10"/>
        <rFont val="宋体"/>
        <charset val="134"/>
      </rPr>
      <t>）</t>
    </r>
  </si>
  <si>
    <t>阳台推拉门</t>
  </si>
  <si>
    <t>客厅阳台门</t>
  </si>
  <si>
    <r>
      <rPr>
        <sz val="10"/>
        <rFont val="宋体"/>
        <charset val="0"/>
      </rPr>
      <t>5双银</t>
    </r>
    <r>
      <rPr>
        <sz val="10"/>
        <rFont val="Arial"/>
        <charset val="0"/>
      </rPr>
      <t>+12a+5</t>
    </r>
    <r>
      <rPr>
        <sz val="10"/>
        <rFont val="宋体"/>
        <charset val="0"/>
      </rPr>
      <t>双层钢化玻璃；型材宽度</t>
    </r>
    <r>
      <rPr>
        <sz val="10"/>
        <rFont val="Arial"/>
        <charset val="0"/>
      </rPr>
      <t>110mm</t>
    </r>
    <r>
      <rPr>
        <sz val="10"/>
        <rFont val="宋体"/>
        <charset val="0"/>
      </rPr>
      <t>，下滑壁厚</t>
    </r>
    <r>
      <rPr>
        <sz val="10"/>
        <rFont val="Arial"/>
        <charset val="0"/>
      </rPr>
      <t>1.8</t>
    </r>
    <r>
      <rPr>
        <sz val="10"/>
        <rFont val="宋体"/>
        <charset val="0"/>
      </rPr>
      <t>，内扇厚度</t>
    </r>
    <r>
      <rPr>
        <sz val="10"/>
        <rFont val="Arial"/>
        <charset val="0"/>
      </rPr>
      <t xml:space="preserve">1.4mm  </t>
    </r>
  </si>
  <si>
    <t>金刚网纱推拉门</t>
  </si>
  <si>
    <t>楼梯间</t>
  </si>
  <si>
    <t>C1216</t>
  </si>
  <si>
    <r>
      <rPr>
        <sz val="10"/>
        <rFont val="Arial"/>
        <charset val="0"/>
      </rPr>
      <t>55</t>
    </r>
    <r>
      <rPr>
        <sz val="10"/>
        <rFont val="宋体"/>
        <charset val="0"/>
      </rPr>
      <t>系列断热铝合金框</t>
    </r>
    <r>
      <rPr>
        <sz val="10"/>
        <rFont val="Arial"/>
        <charset val="0"/>
      </rPr>
      <t xml:space="preserve"> + 5</t>
    </r>
    <r>
      <rPr>
        <sz val="10"/>
        <rFont val="宋体"/>
        <charset val="0"/>
      </rPr>
      <t>白玻双银</t>
    </r>
    <r>
      <rPr>
        <sz val="10"/>
        <rFont val="Arial"/>
        <charset val="0"/>
      </rPr>
      <t xml:space="preserve">+12A+5 </t>
    </r>
    <r>
      <rPr>
        <sz val="10"/>
        <rFont val="宋体"/>
        <charset val="0"/>
      </rPr>
      <t>白玻</t>
    </r>
    <r>
      <rPr>
        <sz val="10"/>
        <rFont val="Arial"/>
        <charset val="0"/>
      </rPr>
      <t>(</t>
    </r>
    <r>
      <rPr>
        <sz val="10"/>
        <rFont val="宋体"/>
        <charset val="0"/>
      </rPr>
      <t>双面钢化玻璃）</t>
    </r>
  </si>
  <si>
    <t>合计（元）</t>
  </si>
  <si>
    <t>报价单位：</t>
  </si>
  <si>
    <r>
      <rPr>
        <sz val="16"/>
        <rFont val="Arial"/>
        <charset val="0"/>
      </rPr>
      <t>15</t>
    </r>
    <r>
      <rPr>
        <sz val="16"/>
        <rFont val="宋体"/>
        <charset val="0"/>
      </rPr>
      <t>、</t>
    </r>
    <r>
      <rPr>
        <sz val="16"/>
        <rFont val="Arial"/>
        <charset val="0"/>
      </rPr>
      <t>16</t>
    </r>
    <r>
      <rPr>
        <sz val="16"/>
        <rFont val="宋体"/>
        <charset val="0"/>
      </rPr>
      <t>、</t>
    </r>
    <r>
      <rPr>
        <sz val="16"/>
        <rFont val="Arial"/>
        <charset val="0"/>
      </rPr>
      <t>17#</t>
    </r>
    <r>
      <rPr>
        <sz val="16"/>
        <rFont val="宋体"/>
        <charset val="0"/>
      </rPr>
      <t>楼门窗报价清单</t>
    </r>
  </si>
  <si>
    <t>暂估面积</t>
  </si>
  <si>
    <t>外墙门</t>
  </si>
  <si>
    <t>落地大玻璃补价差</t>
  </si>
  <si>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白玻双银</t>
    </r>
    <r>
      <rPr>
        <sz val="10"/>
        <color rgb="FF000000"/>
        <rFont val="Arial"/>
        <charset val="0"/>
      </rPr>
      <t>low-e+12A+8</t>
    </r>
    <r>
      <rPr>
        <sz val="10"/>
        <color rgb="FF000000"/>
        <rFont val="宋体"/>
        <charset val="0"/>
      </rPr>
      <t>白玻（双面钢化玻璃）（单片玻璃面积</t>
    </r>
    <r>
      <rPr>
        <sz val="10"/>
        <color rgb="FF000000"/>
        <rFont val="Arial"/>
        <charset val="0"/>
      </rPr>
      <t>≥4</t>
    </r>
    <r>
      <rPr>
        <sz val="10"/>
        <color rgb="FF000000"/>
        <rFont val="宋体"/>
        <charset val="0"/>
      </rPr>
      <t>平方；</t>
    </r>
    <r>
      <rPr>
        <sz val="10"/>
        <color rgb="FF000000"/>
        <rFont val="Arial"/>
        <charset val="0"/>
      </rPr>
      <t>≤6</t>
    </r>
    <r>
      <rPr>
        <sz val="10"/>
        <color rgb="FF000000"/>
        <rFont val="宋体"/>
        <charset val="0"/>
      </rPr>
      <t>平方）</t>
    </r>
  </si>
  <si>
    <r>
      <rPr>
        <sz val="16"/>
        <rFont val="Arial"/>
        <charset val="0"/>
      </rPr>
      <t>10#</t>
    </r>
    <r>
      <rPr>
        <sz val="16"/>
        <rFont val="宋体"/>
        <charset val="0"/>
      </rPr>
      <t>楼门窗报价清单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</si>
</sst>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sz val="16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4"/>
      <name val="Arial"/>
      <charset val="0"/>
    </font>
    <font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4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10"/>
      <name val="宋体"/>
      <charset val="134"/>
    </font>
    <font>
      <sz val="16"/>
      <name val="宋体"/>
      <charset val="0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>
      <alignment vertical="top"/>
    </xf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J11" sqref="I11:J11"/>
    </sheetView>
  </sheetViews>
  <sheetFormatPr defaultColWidth="8.8952380952381" defaultRowHeight="18" outlineLevelCol="3"/>
  <cols>
    <col min="1" max="1" width="8.8952380952381" style="15"/>
    <col min="2" max="2" width="32" style="15" customWidth="1"/>
    <col min="3" max="3" width="30.7809523809524" style="15" customWidth="1"/>
    <col min="4" max="4" width="16.3333333333333" style="15" customWidth="1"/>
  </cols>
  <sheetData>
    <row r="1" ht="46" customHeight="1" spans="1:4">
      <c r="A1" s="16" t="s">
        <v>0</v>
      </c>
      <c r="B1" s="17"/>
      <c r="C1" s="17"/>
      <c r="D1" s="18"/>
    </row>
    <row r="2" ht="40" customHeight="1" spans="1:4">
      <c r="A2" s="19" t="s">
        <v>1</v>
      </c>
      <c r="B2" s="19" t="s">
        <v>2</v>
      </c>
      <c r="C2" s="19" t="s">
        <v>3</v>
      </c>
      <c r="D2" s="19" t="s">
        <v>4</v>
      </c>
    </row>
    <row r="3" ht="40" customHeight="1" spans="1:4">
      <c r="A3" s="20">
        <v>1</v>
      </c>
      <c r="B3" s="20" t="s">
        <v>5</v>
      </c>
      <c r="C3" s="20">
        <f>'9、11、12、13、14#楼'!K10</f>
        <v>0</v>
      </c>
      <c r="D3" s="20"/>
    </row>
    <row r="4" ht="40" customHeight="1" spans="1:4">
      <c r="A4" s="20">
        <v>2</v>
      </c>
      <c r="B4" s="20" t="s">
        <v>6</v>
      </c>
      <c r="C4" s="20">
        <f>'9、11、12、13、14#楼'!K10</f>
        <v>0</v>
      </c>
      <c r="D4" s="20"/>
    </row>
    <row r="5" ht="40" customHeight="1" spans="1:4">
      <c r="A5" s="20">
        <v>3</v>
      </c>
      <c r="B5" s="20" t="s">
        <v>7</v>
      </c>
      <c r="C5" s="20">
        <f>'10#楼'!K11</f>
        <v>0</v>
      </c>
      <c r="D5" s="20"/>
    </row>
    <row r="6" ht="40" customHeight="1" spans="1:4">
      <c r="A6" s="20">
        <v>4</v>
      </c>
      <c r="B6" s="19" t="s">
        <v>8</v>
      </c>
      <c r="C6" s="20">
        <f>SUM(C3:C5)</f>
        <v>0</v>
      </c>
      <c r="D6" s="20"/>
    </row>
    <row r="7" ht="161" customHeight="1" spans="1:4">
      <c r="A7" s="21" t="s">
        <v>9</v>
      </c>
      <c r="B7" s="22"/>
      <c r="C7" s="22"/>
      <c r="D7" s="23"/>
    </row>
    <row r="9" ht="26" customHeight="1" spans="1:4">
      <c r="B9" s="24" t="s">
        <v>10</v>
      </c>
      <c r="C9" s="24"/>
      <c r="D9" s="24"/>
    </row>
    <row r="10" ht="28" customHeight="1" spans="1:4">
      <c r="B10" s="24" t="s">
        <v>11</v>
      </c>
      <c r="C10" s="24"/>
      <c r="D10" s="24"/>
    </row>
    <row r="11" ht="31" customHeight="1" spans="1:4">
      <c r="B11" s="24" t="s">
        <v>12</v>
      </c>
      <c r="C11" s="24"/>
      <c r="D11" s="24"/>
    </row>
    <row r="20" ht="18.75" spans="1:4">
      <c r="A20" s="25" t="s">
        <v>13</v>
      </c>
      <c r="B20" s="26"/>
      <c r="C20" s="26"/>
      <c r="D20" s="26"/>
    </row>
  </sheetData>
  <mergeCells count="6">
    <mergeCell ref="A1:D1"/>
    <mergeCell ref="A7:D7"/>
    <mergeCell ref="B9:D9"/>
    <mergeCell ref="B10:D10"/>
    <mergeCell ref="B11:D11"/>
    <mergeCell ref="A20:D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3" workbookViewId="0">
      <selection activeCell="P10" sqref="P10"/>
    </sheetView>
  </sheetViews>
  <sheetFormatPr defaultColWidth="8.8952380952381" defaultRowHeight="12.75"/>
  <cols>
    <col min="1" max="1" width="4.55238095238095" style="1" customWidth="1"/>
    <col min="2" max="2" width="9.1047619047619" style="1" customWidth="1"/>
    <col min="3" max="4" width="10.7047619047619" style="1"/>
    <col min="5" max="5" width="16" style="1" customWidth="1"/>
    <col min="6" max="6" width="35.6666666666667" style="1" customWidth="1"/>
    <col min="7" max="7" width="8.1047619047619" style="1" customWidth="1"/>
    <col min="8" max="8" width="9" style="1" customWidth="1"/>
    <col min="9" max="9" width="7.21904761904762" style="1" customWidth="1"/>
    <col min="10" max="10" width="8.55238095238095" customWidth="1"/>
    <col min="11" max="11" width="11.7809523809524" customWidth="1"/>
    <col min="16" max="16" width="10.5714285714286"/>
  </cols>
  <sheetData>
    <row r="1" ht="35" customHeight="1" spans="1:11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15</v>
      </c>
      <c r="C2" s="3" t="s">
        <v>16</v>
      </c>
      <c r="D2" s="4" t="s">
        <v>17</v>
      </c>
      <c r="E2" s="4" t="s">
        <v>18</v>
      </c>
      <c r="F2" s="3" t="s">
        <v>4</v>
      </c>
      <c r="G2" s="3" t="s">
        <v>19</v>
      </c>
      <c r="H2" s="3" t="s">
        <v>20</v>
      </c>
      <c r="I2" s="3" t="s">
        <v>21</v>
      </c>
      <c r="J2" s="3" t="s">
        <v>22</v>
      </c>
      <c r="K2" s="4" t="s">
        <v>23</v>
      </c>
    </row>
    <row r="3" ht="2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30" customHeight="1" spans="1:11">
      <c r="A4" s="3">
        <v>1</v>
      </c>
      <c r="B4" s="5" t="s">
        <v>24</v>
      </c>
      <c r="C4" s="3" t="s">
        <v>25</v>
      </c>
      <c r="D4" s="3">
        <f>3.4*2.9*5</f>
        <v>49.3</v>
      </c>
      <c r="E4" s="4" t="s">
        <v>26</v>
      </c>
      <c r="F4" s="3" t="s">
        <v>27</v>
      </c>
      <c r="G4" s="3">
        <v>2.2</v>
      </c>
      <c r="H4" s="3">
        <v>0.53</v>
      </c>
      <c r="I4" s="3">
        <v>0.4</v>
      </c>
      <c r="J4" s="6"/>
      <c r="K4" s="6">
        <f t="shared" ref="K4:K9" si="0">J4*D4</f>
        <v>0</v>
      </c>
    </row>
    <row r="5" ht="30" customHeight="1" spans="1:11">
      <c r="A5" s="3">
        <v>2</v>
      </c>
      <c r="B5" s="3" t="s">
        <v>28</v>
      </c>
      <c r="C5" s="3" t="s">
        <v>29</v>
      </c>
      <c r="D5" s="3">
        <v>2350</v>
      </c>
      <c r="E5" s="4" t="s">
        <v>30</v>
      </c>
      <c r="F5" s="3" t="s">
        <v>27</v>
      </c>
      <c r="G5" s="3">
        <v>2.2</v>
      </c>
      <c r="H5" s="3">
        <v>0.53</v>
      </c>
      <c r="I5" s="3">
        <v>0.4</v>
      </c>
      <c r="J5" s="6"/>
      <c r="K5" s="6">
        <f t="shared" si="0"/>
        <v>0</v>
      </c>
    </row>
    <row r="6" ht="30" customHeight="1" spans="1:11">
      <c r="A6" s="7">
        <v>3</v>
      </c>
      <c r="B6" s="7" t="s">
        <v>31</v>
      </c>
      <c r="C6" s="8" t="s">
        <v>29</v>
      </c>
      <c r="D6" s="8">
        <v>950</v>
      </c>
      <c r="E6" s="7" t="s">
        <v>30</v>
      </c>
      <c r="F6" s="7" t="s">
        <v>32</v>
      </c>
      <c r="G6" s="8"/>
      <c r="H6" s="8"/>
      <c r="I6" s="8"/>
      <c r="J6" s="6"/>
      <c r="K6" s="6">
        <f t="shared" si="0"/>
        <v>0</v>
      </c>
    </row>
    <row r="7" ht="30" customHeight="1" spans="1:11">
      <c r="A7" s="8">
        <v>4</v>
      </c>
      <c r="B7" s="7" t="s">
        <v>33</v>
      </c>
      <c r="C7" s="7"/>
      <c r="D7" s="8">
        <v>1250</v>
      </c>
      <c r="E7" s="9" t="s">
        <v>34</v>
      </c>
      <c r="F7" s="9" t="s">
        <v>35</v>
      </c>
      <c r="G7" s="8"/>
      <c r="H7" s="8"/>
      <c r="I7" s="8"/>
      <c r="J7" s="6"/>
      <c r="K7" s="6">
        <f t="shared" si="0"/>
        <v>0</v>
      </c>
    </row>
    <row r="8" ht="30" customHeight="1" spans="1:11">
      <c r="A8" s="8">
        <v>5</v>
      </c>
      <c r="B8" s="7"/>
      <c r="C8" s="7"/>
      <c r="D8" s="8">
        <f>D7/2</f>
        <v>625</v>
      </c>
      <c r="E8" s="9" t="s">
        <v>34</v>
      </c>
      <c r="F8" s="9" t="s">
        <v>36</v>
      </c>
      <c r="G8" s="8"/>
      <c r="H8" s="8"/>
      <c r="I8" s="8"/>
      <c r="J8" s="6"/>
      <c r="K8" s="6">
        <f t="shared" si="0"/>
        <v>0</v>
      </c>
    </row>
    <row r="9" ht="30" customHeight="1" spans="1:11">
      <c r="A9" s="8">
        <v>6</v>
      </c>
      <c r="B9" s="7" t="s">
        <v>37</v>
      </c>
      <c r="C9" s="7" t="s">
        <v>38</v>
      </c>
      <c r="D9" s="8">
        <f>1.2*1.6*14*5</f>
        <v>134.4</v>
      </c>
      <c r="E9" s="9" t="s">
        <v>37</v>
      </c>
      <c r="F9" s="10" t="s">
        <v>39</v>
      </c>
      <c r="G9" s="8"/>
      <c r="H9" s="8"/>
      <c r="I9" s="8"/>
      <c r="J9" s="6"/>
      <c r="K9" s="6">
        <f t="shared" si="0"/>
        <v>0</v>
      </c>
    </row>
    <row r="10" ht="30" customHeight="1" spans="1:11">
      <c r="A10" s="8">
        <v>7</v>
      </c>
      <c r="B10" s="7" t="s">
        <v>40</v>
      </c>
      <c r="C10" s="7"/>
      <c r="D10" s="8"/>
      <c r="E10" s="8"/>
      <c r="F10" s="8"/>
      <c r="G10" s="8"/>
      <c r="H10" s="8"/>
      <c r="I10" s="8"/>
      <c r="J10" s="6"/>
      <c r="K10" s="6">
        <f>SUM(K4:K9)</f>
        <v>0</v>
      </c>
    </row>
    <row r="12" customFormat="1" ht="30" customHeight="1" spans="1:11">
      <c r="A12" s="1"/>
      <c r="B12" s="1"/>
      <c r="C12" s="1"/>
      <c r="D12" s="1"/>
      <c r="E12" s="1"/>
      <c r="F12" s="1"/>
      <c r="G12" s="13" t="s">
        <v>41</v>
      </c>
      <c r="H12" s="14"/>
      <c r="I12" s="14"/>
      <c r="J12" s="14"/>
      <c r="K12" s="14"/>
    </row>
    <row r="13" customFormat="1" ht="30" customHeight="1" spans="1:11">
      <c r="A13" s="1"/>
      <c r="B13" s="1"/>
      <c r="C13" s="1"/>
      <c r="D13" s="1"/>
      <c r="E13" s="1"/>
      <c r="F13" s="1"/>
      <c r="G13" s="13" t="s">
        <v>11</v>
      </c>
      <c r="H13" s="14"/>
      <c r="I13" s="14"/>
      <c r="J13" s="14"/>
      <c r="K13" s="14"/>
    </row>
    <row r="14" customFormat="1" ht="30" customHeight="1" spans="1:11">
      <c r="A14" s="1"/>
      <c r="B14" s="1"/>
      <c r="C14" s="1"/>
      <c r="D14" s="1"/>
      <c r="E14" s="1"/>
      <c r="F14" s="1"/>
      <c r="G14" s="13" t="s">
        <v>12</v>
      </c>
      <c r="H14" s="14"/>
      <c r="I14" s="14"/>
      <c r="J14" s="14"/>
      <c r="K14" s="14"/>
    </row>
  </sheetData>
  <mergeCells count="17">
    <mergeCell ref="A1:K1"/>
    <mergeCell ref="B10:C10"/>
    <mergeCell ref="G12:K12"/>
    <mergeCell ref="G13:K13"/>
    <mergeCell ref="G14:K14"/>
    <mergeCell ref="A2:A3"/>
    <mergeCell ref="B2:B3"/>
    <mergeCell ref="B7:B8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P15" sqref="P15"/>
    </sheetView>
  </sheetViews>
  <sheetFormatPr defaultColWidth="8.8952380952381" defaultRowHeight="12.75"/>
  <cols>
    <col min="1" max="1" width="4.55238095238095" style="1" customWidth="1"/>
    <col min="2" max="2" width="9.1047619047619" style="1" customWidth="1"/>
    <col min="3" max="4" width="10.7047619047619" style="1"/>
    <col min="5" max="5" width="16" style="1" customWidth="1"/>
    <col min="6" max="6" width="35.6666666666667" style="1" customWidth="1"/>
    <col min="7" max="7" width="8.1047619047619" style="1" customWidth="1"/>
    <col min="8" max="8" width="9" style="1" customWidth="1"/>
    <col min="9" max="9" width="7.21904761904762" style="1" customWidth="1"/>
    <col min="10" max="10" width="8.55238095238095" customWidth="1"/>
    <col min="11" max="11" width="11.7809523809524" customWidth="1"/>
  </cols>
  <sheetData>
    <row r="1" ht="34" customHeight="1" spans="1:1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15</v>
      </c>
      <c r="C2" s="3" t="s">
        <v>16</v>
      </c>
      <c r="D2" s="4" t="s">
        <v>43</v>
      </c>
      <c r="E2" s="4" t="s">
        <v>18</v>
      </c>
      <c r="F2" s="3" t="s">
        <v>4</v>
      </c>
      <c r="G2" s="3" t="s">
        <v>19</v>
      </c>
      <c r="H2" s="3" t="s">
        <v>20</v>
      </c>
      <c r="I2" s="3" t="s">
        <v>21</v>
      </c>
      <c r="J2" s="3" t="s">
        <v>22</v>
      </c>
      <c r="K2" s="4" t="s">
        <v>23</v>
      </c>
    </row>
    <row r="3" ht="2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30" customHeight="1" spans="1:11">
      <c r="A4" s="3">
        <v>1</v>
      </c>
      <c r="B4" s="5" t="s">
        <v>24</v>
      </c>
      <c r="C4" s="3" t="s">
        <v>25</v>
      </c>
      <c r="D4" s="3">
        <f>3.4*2.9*3</f>
        <v>29.58</v>
      </c>
      <c r="E4" s="4" t="s">
        <v>44</v>
      </c>
      <c r="F4" s="3" t="s">
        <v>27</v>
      </c>
      <c r="G4" s="3">
        <v>2.2</v>
      </c>
      <c r="H4" s="3">
        <v>0.53</v>
      </c>
      <c r="I4" s="3">
        <v>0.4</v>
      </c>
      <c r="J4" s="6"/>
      <c r="K4" s="6">
        <f>J4*D4</f>
        <v>0</v>
      </c>
    </row>
    <row r="5" ht="30" customHeight="1" spans="1:11">
      <c r="A5" s="3">
        <v>2</v>
      </c>
      <c r="B5" s="3" t="s">
        <v>28</v>
      </c>
      <c r="C5" s="3" t="s">
        <v>29</v>
      </c>
      <c r="D5" s="3">
        <v>1850</v>
      </c>
      <c r="E5" s="4" t="s">
        <v>30</v>
      </c>
      <c r="F5" s="3" t="s">
        <v>27</v>
      </c>
      <c r="G5" s="3">
        <v>2.2</v>
      </c>
      <c r="H5" s="3">
        <v>0.53</v>
      </c>
      <c r="I5" s="3">
        <v>0.4</v>
      </c>
      <c r="J5" s="6"/>
      <c r="K5" s="6">
        <f t="shared" ref="K5:K10" si="0">J5*D5</f>
        <v>0</v>
      </c>
    </row>
    <row r="6" ht="30" customHeight="1" spans="1:11">
      <c r="A6" s="7">
        <v>3</v>
      </c>
      <c r="B6" s="7" t="s">
        <v>31</v>
      </c>
      <c r="C6" s="8" t="s">
        <v>29</v>
      </c>
      <c r="D6" s="8">
        <v>500</v>
      </c>
      <c r="E6" s="7" t="s">
        <v>30</v>
      </c>
      <c r="F6" s="7" t="s">
        <v>32</v>
      </c>
      <c r="G6" s="8"/>
      <c r="H6" s="8"/>
      <c r="I6" s="8"/>
      <c r="J6" s="6"/>
      <c r="K6" s="6">
        <f t="shared" si="0"/>
        <v>0</v>
      </c>
    </row>
    <row r="7" ht="30" customHeight="1" spans="1:11">
      <c r="A7" s="8">
        <v>4</v>
      </c>
      <c r="B7" s="7" t="s">
        <v>33</v>
      </c>
      <c r="C7" s="7"/>
      <c r="D7" s="8">
        <v>650</v>
      </c>
      <c r="E7" s="9" t="s">
        <v>34</v>
      </c>
      <c r="F7" s="9" t="s">
        <v>35</v>
      </c>
      <c r="G7" s="8"/>
      <c r="H7" s="8"/>
      <c r="I7" s="8"/>
      <c r="J7" s="6"/>
      <c r="K7" s="6">
        <f t="shared" si="0"/>
        <v>0</v>
      </c>
    </row>
    <row r="8" ht="30" customHeight="1" spans="1:11">
      <c r="A8" s="8">
        <v>5</v>
      </c>
      <c r="B8" s="7"/>
      <c r="C8" s="7"/>
      <c r="D8" s="8">
        <f>D7/2</f>
        <v>325</v>
      </c>
      <c r="E8" s="9" t="s">
        <v>34</v>
      </c>
      <c r="F8" s="9" t="s">
        <v>36</v>
      </c>
      <c r="G8" s="8"/>
      <c r="H8" s="8"/>
      <c r="I8" s="8"/>
      <c r="J8" s="6"/>
      <c r="K8" s="6">
        <f t="shared" si="0"/>
        <v>0</v>
      </c>
    </row>
    <row r="9" ht="30" customHeight="1" spans="1:11">
      <c r="A9" s="8">
        <v>6</v>
      </c>
      <c r="B9" s="7" t="s">
        <v>37</v>
      </c>
      <c r="C9" s="8" t="s">
        <v>38</v>
      </c>
      <c r="D9" s="8">
        <f>1.2*1.6*14*3</f>
        <v>80.64</v>
      </c>
      <c r="E9" s="9" t="s">
        <v>37</v>
      </c>
      <c r="F9" s="10" t="s">
        <v>39</v>
      </c>
      <c r="G9" s="8"/>
      <c r="H9" s="8"/>
      <c r="I9" s="8"/>
      <c r="J9" s="6"/>
      <c r="K9" s="6">
        <f t="shared" si="0"/>
        <v>0</v>
      </c>
    </row>
    <row r="10" ht="30" customHeight="1" spans="1:11">
      <c r="A10" s="11">
        <v>7</v>
      </c>
      <c r="B10" s="12" t="s">
        <v>45</v>
      </c>
      <c r="C10" s="11" t="s">
        <v>29</v>
      </c>
      <c r="D10" s="11">
        <v>189.5</v>
      </c>
      <c r="E10" s="12" t="s">
        <v>30</v>
      </c>
      <c r="F10" s="11" t="s">
        <v>46</v>
      </c>
      <c r="G10" s="8"/>
      <c r="H10" s="8"/>
      <c r="I10" s="8"/>
      <c r="J10" s="6"/>
      <c r="K10" s="6">
        <f t="shared" si="0"/>
        <v>0</v>
      </c>
    </row>
    <row r="11" ht="30" customHeight="1" spans="1:11">
      <c r="A11" s="8">
        <v>8</v>
      </c>
      <c r="B11" s="7" t="s">
        <v>40</v>
      </c>
      <c r="C11" s="7"/>
      <c r="D11" s="8"/>
      <c r="E11" s="8"/>
      <c r="F11" s="8"/>
      <c r="G11" s="8"/>
      <c r="H11" s="8"/>
      <c r="I11" s="8"/>
      <c r="J11" s="6"/>
      <c r="K11" s="6">
        <f>SUM(K4:K10)</f>
        <v>0</v>
      </c>
    </row>
    <row r="14" customFormat="1" ht="30" customHeight="1" spans="1:11">
      <c r="A14" s="1"/>
      <c r="B14" s="1"/>
      <c r="C14" s="1"/>
      <c r="D14" s="1"/>
      <c r="E14" s="1"/>
      <c r="F14" s="1"/>
      <c r="G14" s="13" t="s">
        <v>41</v>
      </c>
      <c r="H14" s="14"/>
      <c r="I14" s="14"/>
      <c r="J14" s="14"/>
      <c r="K14" s="14"/>
    </row>
    <row r="15" customFormat="1" ht="30" customHeight="1" spans="1:11">
      <c r="A15" s="1"/>
      <c r="B15" s="1"/>
      <c r="C15" s="1"/>
      <c r="D15" s="1"/>
      <c r="E15" s="1"/>
      <c r="F15" s="1"/>
      <c r="G15" s="13" t="s">
        <v>11</v>
      </c>
      <c r="H15" s="14"/>
      <c r="I15" s="14"/>
      <c r="J15" s="14"/>
      <c r="K15" s="14"/>
    </row>
    <row r="16" customFormat="1" ht="30" customHeight="1" spans="1:11">
      <c r="A16" s="1"/>
      <c r="B16" s="1"/>
      <c r="C16" s="1"/>
      <c r="D16" s="1"/>
      <c r="E16" s="1"/>
      <c r="F16" s="1"/>
      <c r="G16" s="13" t="s">
        <v>12</v>
      </c>
      <c r="H16" s="14"/>
      <c r="I16" s="14"/>
      <c r="J16" s="14"/>
      <c r="K16" s="14"/>
    </row>
  </sheetData>
  <mergeCells count="17">
    <mergeCell ref="A1:K1"/>
    <mergeCell ref="B11:C11"/>
    <mergeCell ref="G14:K14"/>
    <mergeCell ref="G15:K15"/>
    <mergeCell ref="G16:K16"/>
    <mergeCell ref="A2:A3"/>
    <mergeCell ref="B2:B3"/>
    <mergeCell ref="B7:B8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20" sqref="N20:N22"/>
    </sheetView>
  </sheetViews>
  <sheetFormatPr defaultColWidth="9.12380952380952" defaultRowHeight="12.75"/>
  <cols>
    <col min="1" max="1" width="4.55238095238095" style="1" customWidth="1"/>
    <col min="2" max="2" width="9.1047619047619" style="1" customWidth="1"/>
    <col min="3" max="4" width="10.7047619047619" style="1"/>
    <col min="5" max="5" width="16.2190476190476" style="1" customWidth="1"/>
    <col min="6" max="6" width="35.6666666666667" style="1" customWidth="1"/>
    <col min="7" max="7" width="8.1047619047619" style="1" customWidth="1"/>
    <col min="8" max="8" width="9" style="1" customWidth="1"/>
    <col min="9" max="9" width="7.21904761904762" style="1" customWidth="1"/>
    <col min="10" max="10" width="8.55238095238095" customWidth="1"/>
    <col min="11" max="11" width="11.7809523809524" customWidth="1"/>
  </cols>
  <sheetData>
    <row r="1" ht="35" customHeight="1" spans="1:11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15</v>
      </c>
      <c r="C2" s="3" t="s">
        <v>16</v>
      </c>
      <c r="D2" s="4" t="s">
        <v>43</v>
      </c>
      <c r="E2" s="4" t="s">
        <v>18</v>
      </c>
      <c r="F2" s="3" t="s">
        <v>4</v>
      </c>
      <c r="G2" s="3" t="s">
        <v>19</v>
      </c>
      <c r="H2" s="3" t="s">
        <v>20</v>
      </c>
      <c r="I2" s="3" t="s">
        <v>21</v>
      </c>
      <c r="J2" s="3" t="s">
        <v>22</v>
      </c>
      <c r="K2" s="4" t="s">
        <v>23</v>
      </c>
    </row>
    <row r="3" ht="2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30" customHeight="1" spans="1:11">
      <c r="A4" s="3">
        <v>1</v>
      </c>
      <c r="B4" s="5" t="s">
        <v>24</v>
      </c>
      <c r="C4" s="3" t="s">
        <v>25</v>
      </c>
      <c r="D4" s="3">
        <f>3.4*2.9</f>
        <v>9.86</v>
      </c>
      <c r="E4" s="4" t="s">
        <v>26</v>
      </c>
      <c r="F4" s="3" t="s">
        <v>27</v>
      </c>
      <c r="G4" s="3">
        <v>2.2</v>
      </c>
      <c r="H4" s="3">
        <v>0.53</v>
      </c>
      <c r="I4" s="3">
        <v>0.4</v>
      </c>
      <c r="J4" s="6"/>
      <c r="K4" s="6">
        <f>J4*D4</f>
        <v>0</v>
      </c>
    </row>
    <row r="5" ht="30" customHeight="1" spans="1:11">
      <c r="A5" s="3">
        <v>2</v>
      </c>
      <c r="B5" s="3" t="s">
        <v>28</v>
      </c>
      <c r="C5" s="3" t="s">
        <v>29</v>
      </c>
      <c r="D5" s="3">
        <v>686</v>
      </c>
      <c r="E5" s="4" t="s">
        <v>30</v>
      </c>
      <c r="F5" s="3" t="s">
        <v>27</v>
      </c>
      <c r="G5" s="3">
        <v>2.2</v>
      </c>
      <c r="H5" s="3">
        <v>0.53</v>
      </c>
      <c r="I5" s="3">
        <v>0.4</v>
      </c>
      <c r="J5" s="6"/>
      <c r="K5" s="6">
        <f t="shared" ref="K5:K10" si="0">J5*D5</f>
        <v>0</v>
      </c>
    </row>
    <row r="6" ht="30" customHeight="1" spans="1:11">
      <c r="A6" s="7">
        <v>3</v>
      </c>
      <c r="B6" s="7" t="s">
        <v>31</v>
      </c>
      <c r="C6" s="8" t="s">
        <v>29</v>
      </c>
      <c r="D6" s="8">
        <v>480</v>
      </c>
      <c r="E6" s="7" t="s">
        <v>30</v>
      </c>
      <c r="F6" s="7" t="s">
        <v>32</v>
      </c>
      <c r="G6" s="8"/>
      <c r="H6" s="8"/>
      <c r="I6" s="8"/>
      <c r="J6" s="6"/>
      <c r="K6" s="6">
        <f t="shared" si="0"/>
        <v>0</v>
      </c>
    </row>
    <row r="7" ht="30" customHeight="1" spans="1:11">
      <c r="A7" s="8">
        <v>4</v>
      </c>
      <c r="B7" s="7" t="s">
        <v>33</v>
      </c>
      <c r="C7" s="7"/>
      <c r="D7" s="8">
        <v>80</v>
      </c>
      <c r="E7" s="9" t="s">
        <v>34</v>
      </c>
      <c r="F7" s="9" t="s">
        <v>35</v>
      </c>
      <c r="G7" s="8"/>
      <c r="H7" s="8"/>
      <c r="I7" s="8"/>
      <c r="J7" s="6"/>
      <c r="K7" s="6">
        <f t="shared" si="0"/>
        <v>0</v>
      </c>
    </row>
    <row r="8" ht="30" customHeight="1" spans="1:11">
      <c r="A8" s="8">
        <v>5</v>
      </c>
      <c r="B8" s="7"/>
      <c r="C8" s="7"/>
      <c r="D8" s="8">
        <v>40</v>
      </c>
      <c r="E8" s="9" t="s">
        <v>34</v>
      </c>
      <c r="F8" s="9" t="s">
        <v>36</v>
      </c>
      <c r="G8" s="8"/>
      <c r="H8" s="8"/>
      <c r="I8" s="8"/>
      <c r="J8" s="6"/>
      <c r="K8" s="6">
        <f t="shared" si="0"/>
        <v>0</v>
      </c>
    </row>
    <row r="9" ht="30" customHeight="1" spans="1:11">
      <c r="A9" s="8">
        <v>6</v>
      </c>
      <c r="B9" s="7" t="s">
        <v>37</v>
      </c>
      <c r="C9" s="8" t="s">
        <v>38</v>
      </c>
      <c r="D9" s="8">
        <f>1.2*1.6*14</f>
        <v>26.88</v>
      </c>
      <c r="E9" s="9" t="s">
        <v>37</v>
      </c>
      <c r="F9" s="10" t="s">
        <v>39</v>
      </c>
      <c r="G9" s="8"/>
      <c r="H9" s="8"/>
      <c r="I9" s="8"/>
      <c r="J9" s="6"/>
      <c r="K9" s="6">
        <f t="shared" si="0"/>
        <v>0</v>
      </c>
    </row>
    <row r="10" ht="30" customHeight="1" spans="1:11">
      <c r="A10" s="11">
        <v>7</v>
      </c>
      <c r="B10" s="12" t="s">
        <v>45</v>
      </c>
      <c r="C10" s="11" t="s">
        <v>29</v>
      </c>
      <c r="D10" s="11">
        <v>129.5</v>
      </c>
      <c r="E10" s="12" t="s">
        <v>30</v>
      </c>
      <c r="F10" s="11" t="s">
        <v>46</v>
      </c>
      <c r="G10" s="8"/>
      <c r="H10" s="8"/>
      <c r="I10" s="8"/>
      <c r="J10" s="6"/>
      <c r="K10" s="6">
        <f t="shared" si="0"/>
        <v>0</v>
      </c>
    </row>
    <row r="11" ht="30" customHeight="1" spans="1:11">
      <c r="A11" s="8">
        <v>8</v>
      </c>
      <c r="B11" s="7" t="s">
        <v>40</v>
      </c>
      <c r="C11" s="7"/>
      <c r="D11" s="8"/>
      <c r="E11" s="8"/>
      <c r="F11" s="8"/>
      <c r="G11" s="8"/>
      <c r="H11" s="8"/>
      <c r="I11" s="8"/>
      <c r="J11" s="6"/>
      <c r="K11" s="6">
        <f>SUM(K4:K10)</f>
        <v>0</v>
      </c>
    </row>
    <row r="13" customFormat="1" ht="30" customHeight="1" spans="1:11">
      <c r="A13" s="1"/>
      <c r="B13" s="1"/>
      <c r="C13" s="1"/>
      <c r="D13" s="1"/>
      <c r="E13" s="1"/>
      <c r="F13" s="1"/>
      <c r="G13" s="13" t="s">
        <v>41</v>
      </c>
      <c r="H13" s="14"/>
      <c r="I13" s="14"/>
      <c r="J13" s="14"/>
      <c r="K13" s="14"/>
    </row>
    <row r="14" customFormat="1" ht="30" customHeight="1" spans="1:11">
      <c r="A14" s="1"/>
      <c r="B14" s="1"/>
      <c r="C14" s="1"/>
      <c r="D14" s="1"/>
      <c r="E14" s="1"/>
      <c r="F14" s="1"/>
      <c r="G14" s="13" t="s">
        <v>11</v>
      </c>
      <c r="H14" s="14"/>
      <c r="I14" s="14"/>
      <c r="J14" s="14"/>
      <c r="K14" s="14"/>
    </row>
    <row r="15" customFormat="1" ht="30" customHeight="1" spans="1:11">
      <c r="A15" s="1"/>
      <c r="B15" s="1"/>
      <c r="C15" s="1"/>
      <c r="D15" s="1"/>
      <c r="E15" s="1"/>
      <c r="F15" s="1"/>
      <c r="G15" s="13" t="s">
        <v>12</v>
      </c>
      <c r="H15" s="14"/>
      <c r="I15" s="14"/>
      <c r="J15" s="14"/>
      <c r="K15" s="14"/>
    </row>
  </sheetData>
  <mergeCells count="17">
    <mergeCell ref="A1:K1"/>
    <mergeCell ref="B11:C11"/>
    <mergeCell ref="G13:K13"/>
    <mergeCell ref="G14:K14"/>
    <mergeCell ref="G15:K15"/>
    <mergeCell ref="A2:A3"/>
    <mergeCell ref="B2:B3"/>
    <mergeCell ref="B7:B8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报价汇总表</vt:lpstr>
      <vt:lpstr>9、11、12、13、14#楼</vt:lpstr>
      <vt:lpstr>15、16、17#楼</vt:lpstr>
      <vt:lpstr>10#楼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2025-08-05T02:34:00Z</dcterms:created>
  <dcterms:modified xsi:type="dcterms:W3CDTF">2025-12-22T07:37:39Z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E0C7575E8C5F4947B0075B57B0524C47_13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